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565" tabRatio="601"/>
  </bookViews>
  <sheets>
    <sheet name="1-3 стр" sheetId="2" r:id="rId1"/>
    <sheet name="4-5 стр" sheetId="3" r:id="rId2"/>
  </sheets>
  <definedNames>
    <definedName name="_xlnm.Print_Titles" localSheetId="0">'1-3 стр'!$23:$25</definedName>
    <definedName name="_xlnm.Print_Titles" localSheetId="1">'4-5 стр'!$4:$6</definedName>
    <definedName name="_xlnm.Print_Area" localSheetId="0">'1-3 стр'!$A$1:$H$81</definedName>
    <definedName name="_xlnm.Print_Area" localSheetId="1">'4-5 стр'!$A$1:$I$44</definedName>
  </definedNames>
  <calcPr calcId="145621" fullCalcOnLoad="1" iterate="1"/>
</workbook>
</file>

<file path=xl/calcChain.xml><?xml version="1.0" encoding="utf-8"?>
<calcChain xmlns="http://schemas.openxmlformats.org/spreadsheetml/2006/main">
  <c r="F18" i="3"/>
  <c r="F67" i="2"/>
  <c r="G67"/>
  <c r="E67"/>
  <c r="E26"/>
  <c r="G51"/>
  <c r="G46"/>
  <c r="G44"/>
  <c r="F51"/>
  <c r="F46"/>
  <c r="E51"/>
  <c r="E46"/>
  <c r="F11" i="3"/>
  <c r="E32" i="2"/>
  <c r="F24" i="3"/>
  <c r="F32"/>
  <c r="H36"/>
  <c r="H32"/>
  <c r="G35"/>
  <c r="G32"/>
  <c r="F29"/>
  <c r="F28"/>
  <c r="F27"/>
  <c r="H15"/>
  <c r="H14"/>
  <c r="H7"/>
  <c r="G15"/>
  <c r="F15"/>
  <c r="G32" i="2"/>
  <c r="F32"/>
  <c r="E37"/>
  <c r="E28"/>
  <c r="G37"/>
  <c r="G28"/>
  <c r="F37"/>
  <c r="F28"/>
  <c r="G57"/>
  <c r="G55"/>
  <c r="F57"/>
  <c r="F55"/>
  <c r="F44"/>
  <c r="E57"/>
  <c r="E55"/>
  <c r="G11" i="3"/>
  <c r="H11"/>
  <c r="G18"/>
  <c r="G14"/>
  <c r="G7"/>
  <c r="H18"/>
  <c r="G24"/>
  <c r="H24"/>
  <c r="G30"/>
  <c r="G28"/>
  <c r="G27"/>
  <c r="H31"/>
  <c r="H28"/>
  <c r="H27"/>
  <c r="F41" i="2"/>
  <c r="G41"/>
  <c r="E60"/>
  <c r="F60"/>
  <c r="G60"/>
  <c r="E65"/>
  <c r="F65"/>
  <c r="G65"/>
  <c r="F74"/>
  <c r="G74"/>
  <c r="F79"/>
  <c r="G79"/>
  <c r="F34" i="3"/>
  <c r="F33"/>
  <c r="F14"/>
  <c r="F7"/>
  <c r="G33"/>
  <c r="H33"/>
  <c r="E44" i="2"/>
</calcChain>
</file>

<file path=xl/sharedStrings.xml><?xml version="1.0" encoding="utf-8"?>
<sst xmlns="http://schemas.openxmlformats.org/spreadsheetml/2006/main" count="226" uniqueCount="145">
  <si>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</si>
  <si>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</si>
  <si>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</si>
  <si>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</si>
  <si>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</si>
  <si>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</si>
  <si>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</si>
  <si>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рубль</t>
  </si>
  <si>
    <t>по ОКЕИ</t>
  </si>
  <si>
    <t>Раздел 1</t>
  </si>
  <si>
    <t>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</si>
  <si>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</si>
  <si>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</si>
  <si>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</si>
  <si>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</si>
  <si>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</si>
  <si>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</si>
  <si>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</si>
  <si>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</si>
  <si>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</si>
  <si>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Учреждения,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</si>
  <si>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</si>
  <si>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</si>
  <si>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</si>
  <si>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прочие поступления, всего</t>
  </si>
  <si>
    <t>из них:</t>
  </si>
  <si>
    <t>увеличение остатков денежных средств за счёт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</si>
  <si>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</si>
  <si>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</si>
  <si>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</si>
  <si>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</si>
  <si>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</si>
  <si>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</si>
  <si>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</si>
  <si>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</si>
  <si>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</si>
  <si>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</si>
  <si>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</si>
  <si>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</si>
  <si>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</si>
  <si>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</si>
  <si>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</si>
  <si>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</si>
  <si>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причинённого в результате деятельности учреждения</t>
  </si>
  <si>
    <t>расходы на закупку товаров, работ, услуг, всего</t>
  </si>
  <si>
    <t>закупку товаров, работ, услуг в целях капитального ремонта муниципального имущества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</si>
  <si>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</si>
  <si>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</si>
  <si>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</si>
  <si>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</si>
  <si>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</si>
  <si>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</si>
  <si>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Раздел 2 </t>
  </si>
  <si>
    <t>Сведения по выплатам на закупки товаров, работ, услуг</t>
  </si>
  <si>
    <t>№ п/п</t>
  </si>
  <si>
    <t>1.</t>
  </si>
  <si>
    <t>Выплаты на закупку товаров, работ, услуг, всего</t>
  </si>
  <si>
    <t>1.1.</t>
  </si>
  <si>
    <t>1.2.</t>
  </si>
  <si>
    <t>1.3.</t>
  </si>
  <si>
    <t>1.4.</t>
  </si>
  <si>
    <t>1.4.1.</t>
  </si>
  <si>
    <t>за счёт субсидий, предоставляемых на финансовое обеспечение выполнения государственного (муниципального) задания, в том числе:</t>
  </si>
  <si>
    <t>1.4.1.1.</t>
  </si>
  <si>
    <t>в соответствии с законом № 44-ФЗ</t>
  </si>
  <si>
    <t>1.4.1.2.</t>
  </si>
  <si>
    <t>в соответствии с законом № 223-ФЗ</t>
  </si>
  <si>
    <t>1.4.2.</t>
  </si>
  <si>
    <t>за счёт субсидий, предоставляемых в соответствии с абзацем вторым пункта 1 статьи 78.1 Бюджетного кодекса Российской Федерации, в том числе:</t>
  </si>
  <si>
    <t>1.4.2.1.</t>
  </si>
  <si>
    <t>1.4.2.2.</t>
  </si>
  <si>
    <t>1.4.3.</t>
  </si>
  <si>
    <t>за счёт прочих источников финансового обеспечения</t>
  </si>
  <si>
    <t>1.4.3.1.</t>
  </si>
  <si>
    <t>1.4.3.2.</t>
  </si>
  <si>
    <t>2.</t>
  </si>
  <si>
    <t>Итого по контрактам, планируемым к заключению в соответствующем финансовом году в соответствии с законом № 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</si>
  <si>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</si>
  <si>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</si>
  <si>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законом № 223-ФЗ, по соответствующему году закупки</t>
  </si>
  <si>
    <t>Остаток средств на начало текущего финансового года</t>
  </si>
  <si>
    <t>субсидии на финансовое обеспечение выполнения муниципального задания за счёт средств местного бюджета (бюджета муниципального образования город Краснодар) (далее – местный бюджет)</t>
  </si>
  <si>
    <t>Год начала закупки</t>
  </si>
  <si>
    <t xml:space="preserve">по контрактам (договорам), заключённым до начала текущего финансового года без применения норм Федерального закона от 05.04.2013 № 44-ФЗ «О контрактной системе в сфере закупок товаров, работ, услуг для обеспечения государственных и муниципальных нужд» (далее – закон № 44-ФЗ) и Федерального закона от 18.07.2011 № 223-ФЗ «О закупках товаров, работ, услуг отдельными видами юридических лиц» (далее – закон № 223-ФЗ) </t>
  </si>
  <si>
    <t>по контрактам (договорам), планируемым к заключению в соответствующем финансовом году без применения норм  закона № 44-ФЗ и закона № 223-ФЗ</t>
  </si>
  <si>
    <t>по контрактам (договорам), заключенным до начала текущего финансового года с учетом требований  закона № 44-ФЗ и закона № 223-ФЗ</t>
  </si>
  <si>
    <t>по контрактам (договорам), планируемым к заключению в соответствующем финансовом году с учетом требований  закона № 44-ФЗ и  закона № 223-ФЗ, в том числе:</t>
  </si>
  <si>
    <t>Орган в ведении которого 
находится Учреждение:</t>
  </si>
  <si>
    <t xml:space="preserve">Учреждение:   </t>
  </si>
  <si>
    <t>Департамент образования администрации муниципального образования город Краснодар</t>
  </si>
  <si>
    <t xml:space="preserve">          (подпись)                                           (расшифровка подписи)</t>
  </si>
  <si>
    <t>приобретение товаров, работ, услуг в пользу граждан в целях их социального обеспечения</t>
  </si>
  <si>
    <t>только 9</t>
  </si>
  <si>
    <t>пожертвования+9</t>
  </si>
  <si>
    <t>03300291</t>
  </si>
  <si>
    <t>03316713</t>
  </si>
  <si>
    <r>
      <t xml:space="preserve">_________________          </t>
    </r>
    <r>
      <rPr>
        <u/>
        <sz val="12"/>
        <color indexed="8"/>
        <rFont val="Times New Roman"/>
        <family val="1"/>
        <charset val="204"/>
      </rPr>
      <t xml:space="preserve">              М.В. Кашаева            </t>
    </r>
  </si>
  <si>
    <t xml:space="preserve">  (расшифровка подписи)</t>
  </si>
  <si>
    <t>только мз(001010000. 001016086 )</t>
  </si>
  <si>
    <t>в том числе: целевые субсидии</t>
  </si>
  <si>
    <t>1.3.1.</t>
  </si>
  <si>
    <t>1.3.2.</t>
  </si>
  <si>
    <r>
      <t>Исполнитель:</t>
    </r>
    <r>
      <rPr>
        <sz val="9"/>
        <color indexed="8"/>
        <rFont val="Times New Roman"/>
        <family val="1"/>
        <charset val="204"/>
      </rPr>
      <t>Сергеева М.П.     2630833</t>
    </r>
  </si>
  <si>
    <t>мз+платные+родительская(001010000+001016086+плат.)</t>
  </si>
  <si>
    <t xml:space="preserve">Код по бюджетной классификации Российской Федерации </t>
  </si>
  <si>
    <t>4.1.</t>
  </si>
  <si>
    <t>(подпись)</t>
  </si>
  <si>
    <t>243.244.323(-1300.00-1100.019)</t>
  </si>
  <si>
    <t>9(243.244.323-1300.00-1100.19)</t>
  </si>
  <si>
    <t>8(243.244.323(-1300.00-1100.019)-пожерт.)</t>
  </si>
  <si>
    <t>БА=1100.20</t>
  </si>
  <si>
    <t>(=26400)</t>
  </si>
  <si>
    <t>970.99.0090</t>
  </si>
  <si>
    <t>8-пожерт.</t>
  </si>
  <si>
    <t>243.244.323.247   (х1300х1100.020)</t>
  </si>
  <si>
    <t>муниципальное автономное общеобразовательное учреждение муниципального  образования город Краснодар средняя общеобразовательная школа № 57 имени Героя Советского Союза Александра Назаренко</t>
  </si>
  <si>
    <t>Согласовано:</t>
  </si>
  <si>
    <t>Директор муниципального автономного  общеобразовательного  учреждения муниципального образования город Краснодар средней общеобразовательной школы № 57 имени Героя Советского Союза Александра Назаренко</t>
  </si>
  <si>
    <r>
      <t xml:space="preserve">Председатель наблюдательного совета
_________________                        </t>
    </r>
    <r>
      <rPr>
        <u/>
        <sz val="12"/>
        <color indexed="8"/>
        <rFont val="Times New Roman"/>
        <family val="1"/>
        <charset val="204"/>
      </rPr>
      <t xml:space="preserve">   Гущина В.В.</t>
    </r>
    <r>
      <rPr>
        <sz val="12"/>
        <color indexed="8"/>
        <rFont val="Times New Roman"/>
        <family val="1"/>
        <charset val="204"/>
      </rPr>
      <t xml:space="preserve">
    (подпись)                             (расшифровка подписи)           
</t>
    </r>
  </si>
  <si>
    <t>1100,019,20</t>
  </si>
  <si>
    <t>План финансово-хозяйственной деятельности на 2022 г.</t>
  </si>
  <si>
    <t xml:space="preserve">(на 2022 г. и плановый период 2023 и 2024 годов) 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</si>
  <si>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</si>
  <si>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</si>
  <si>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</si>
  <si>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остатки по внебюджету</t>
  </si>
  <si>
    <t>02111L750К</t>
  </si>
  <si>
    <t>02111L750М</t>
  </si>
  <si>
    <t>02111L750Ф</t>
  </si>
  <si>
    <t>26422.1</t>
  </si>
  <si>
    <t>26422.2</t>
  </si>
  <si>
    <t>26422.3</t>
  </si>
  <si>
    <t xml:space="preserve"> из них 925 0702 02111L750К</t>
  </si>
  <si>
    <t xml:space="preserve">            925 0702 02111L750Ф</t>
  </si>
  <si>
    <t xml:space="preserve">            925 0702 02111L750М</t>
  </si>
  <si>
    <t>закупку энергетических ресурсов</t>
  </si>
  <si>
    <t>прочую закупку товаров, работ и услуг</t>
  </si>
  <si>
    <t>закупку научно-исследовательских и опытно-конструкторских работ и технологических работ</t>
  </si>
  <si>
    <t>«27»  апреля 2022г.</t>
  </si>
  <si>
    <t xml:space="preserve"> Главный бухгалтер филиала №3 МКУ  МО г. Краснодар «ЦБ ДО АМО г. Краснодар»</t>
  </si>
  <si>
    <t>О.В.Енина</t>
  </si>
  <si>
    <t>«27» апреля 2022 г.</t>
  </si>
  <si>
    <t>от «27» апреля 2022 г.</t>
  </si>
  <si>
    <t>от «   27 »    апреля          2022 г.</t>
  </si>
  <si>
    <t xml:space="preserve">Протокол наблюдательного совета №  17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</si>
</sst>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72" formatCode="0000"/>
    <numFmt numFmtId="174" formatCode="0.000"/>
    <numFmt numFmtId="176" formatCode="000\.00\.0000"/>
    <numFmt numFmtId="178" formatCode="#,##0.00;[Red]\-#,##0.00;0.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5">
    <xf numFmtId="0" fontId="0" fillId="0" borderId="0" xfId="0"/>
    <xf numFmtId="0" fontId="11" fillId="2" borderId="0" xfId="0" applyFont="1" applyFill="1"/>
    <xf numFmtId="0" fontId="12" fillId="2" borderId="0" xfId="0" applyFont="1" applyFill="1"/>
    <xf numFmtId="0" fontId="0" fillId="2" borderId="0" xfId="0" applyFont="1" applyFill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4" fillId="2" borderId="0" xfId="0" applyFont="1" applyFill="1"/>
    <xf numFmtId="0" fontId="15" fillId="2" borderId="0" xfId="0" applyFont="1" applyFill="1"/>
    <xf numFmtId="0" fontId="16" fillId="2" borderId="0" xfId="0" applyFont="1" applyFill="1"/>
    <xf numFmtId="43" fontId="13" fillId="2" borderId="0" xfId="0" applyNumberFormat="1" applyFont="1" applyFill="1"/>
    <xf numFmtId="0" fontId="13" fillId="3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/>
    <xf numFmtId="0" fontId="13" fillId="0" borderId="0" xfId="0" applyFont="1" applyFill="1" applyAlignment="1"/>
    <xf numFmtId="0" fontId="17" fillId="0" borderId="3" xfId="0" applyFont="1" applyFill="1" applyBorder="1" applyAlignment="1">
      <alignment horizontal="left"/>
    </xf>
    <xf numFmtId="176" fontId="6" fillId="2" borderId="1" xfId="0" applyNumberFormat="1" applyFont="1" applyFill="1" applyBorder="1" applyAlignment="1" applyProtection="1">
      <alignment horizontal="right" vertical="top"/>
      <protection hidden="1"/>
    </xf>
    <xf numFmtId="0" fontId="13" fillId="2" borderId="0" xfId="0" applyFont="1" applyFill="1" applyAlignment="1">
      <alignment horizontal="left"/>
    </xf>
    <xf numFmtId="43" fontId="13" fillId="0" borderId="1" xfId="2" applyFont="1" applyFill="1" applyBorder="1" applyAlignment="1">
      <alignment horizontal="justify" vertical="center" wrapText="1"/>
    </xf>
    <xf numFmtId="49" fontId="17" fillId="0" borderId="0" xfId="0" applyNumberFormat="1" applyFont="1" applyFill="1"/>
    <xf numFmtId="0" fontId="17" fillId="0" borderId="0" xfId="0" applyFont="1" applyFill="1"/>
    <xf numFmtId="0" fontId="13" fillId="0" borderId="0" xfId="0" applyFont="1" applyFill="1" applyAlignment="1">
      <alignment vertical="center"/>
    </xf>
    <xf numFmtId="0" fontId="16" fillId="0" borderId="0" xfId="0" applyFont="1" applyFill="1"/>
    <xf numFmtId="0" fontId="15" fillId="0" borderId="0" xfId="0" applyFont="1" applyFill="1"/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3" fontId="14" fillId="0" borderId="1" xfId="2" applyFont="1" applyFill="1" applyBorder="1" applyAlignment="1">
      <alignment horizontal="justify" vertical="center" wrapText="1"/>
    </xf>
    <xf numFmtId="2" fontId="14" fillId="0" borderId="0" xfId="0" applyNumberFormat="1" applyFont="1" applyFill="1" applyAlignment="1">
      <alignment horizontal="left"/>
    </xf>
    <xf numFmtId="0" fontId="14" fillId="0" borderId="0" xfId="0" applyFont="1" applyFill="1"/>
    <xf numFmtId="0" fontId="13" fillId="0" borderId="1" xfId="0" applyFont="1" applyFill="1" applyBorder="1" applyAlignment="1">
      <alignment vertical="center" wrapText="1"/>
    </xf>
    <xf numFmtId="43" fontId="13" fillId="0" borderId="1" xfId="2" applyFont="1" applyFill="1" applyBorder="1" applyAlignment="1">
      <alignment horizontal="center" vertical="center" wrapText="1"/>
    </xf>
    <xf numFmtId="174" fontId="17" fillId="0" borderId="0" xfId="0" applyNumberFormat="1" applyFont="1" applyFill="1" applyAlignment="1">
      <alignment horizontal="left"/>
    </xf>
    <xf numFmtId="43" fontId="13" fillId="0" borderId="1" xfId="2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Font="1" applyFill="1"/>
    <xf numFmtId="172" fontId="13" fillId="0" borderId="1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Fill="1"/>
    <xf numFmtId="43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43" fontId="13" fillId="2" borderId="1" xfId="2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78" fontId="7" fillId="2" borderId="5" xfId="0" applyNumberFormat="1" applyFont="1" applyFill="1" applyBorder="1" applyAlignment="1" applyProtection="1">
      <protection hidden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/>
    <xf numFmtId="43" fontId="13" fillId="0" borderId="1" xfId="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43" fontId="13" fillId="2" borderId="1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" xfId="2" builtinId="3"/>
    <cellStyle name="Финансовый 2" xfId="3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88083.0/" TargetMode="External"/><Relationship Id="rId3" Type="http://schemas.openxmlformats.org/officeDocument/2006/relationships/hyperlink" Target="garantf1://12088083.0/" TargetMode="External"/><Relationship Id="rId7" Type="http://schemas.openxmlformats.org/officeDocument/2006/relationships/hyperlink" Target="garantf1://12012604.78111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garantf1://70253464.0/" TargetMode="External"/><Relationship Id="rId1" Type="http://schemas.openxmlformats.org/officeDocument/2006/relationships/hyperlink" Target="garantf1://12088083.0/" TargetMode="External"/><Relationship Id="rId6" Type="http://schemas.openxmlformats.org/officeDocument/2006/relationships/hyperlink" Target="garantf1://70253464.0/" TargetMode="External"/><Relationship Id="rId11" Type="http://schemas.openxmlformats.org/officeDocument/2006/relationships/hyperlink" Target="garantf1://70253464.0/" TargetMode="External"/><Relationship Id="rId5" Type="http://schemas.openxmlformats.org/officeDocument/2006/relationships/hyperlink" Target="garantf1://12088083.0/" TargetMode="External"/><Relationship Id="rId10" Type="http://schemas.openxmlformats.org/officeDocument/2006/relationships/hyperlink" Target="garantf1://12088083.0/" TargetMode="External"/><Relationship Id="rId4" Type="http://schemas.openxmlformats.org/officeDocument/2006/relationships/hyperlink" Target="garantf1://70253464.0/" TargetMode="External"/><Relationship Id="rId9" Type="http://schemas.openxmlformats.org/officeDocument/2006/relationships/hyperlink" Target="garantf1://7025346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90" workbookViewId="0">
      <selection activeCell="A3" sqref="A3:B3"/>
    </sheetView>
  </sheetViews>
  <sheetFormatPr defaultRowHeight="15"/>
  <cols>
    <col min="1" max="1" width="28.7109375" style="4" customWidth="1"/>
    <col min="2" max="2" width="26.140625" style="4" customWidth="1"/>
    <col min="3" max="3" width="9" style="4" customWidth="1"/>
    <col min="4" max="4" width="12.42578125" style="4" customWidth="1"/>
    <col min="5" max="5" width="16.85546875" style="4" customWidth="1"/>
    <col min="6" max="6" width="14.5703125" style="4" customWidth="1"/>
    <col min="7" max="7" width="14.7109375" style="4" customWidth="1"/>
    <col min="8" max="8" width="16.140625" style="4" customWidth="1"/>
    <col min="9" max="9" width="12.140625" style="4" customWidth="1"/>
    <col min="10" max="10" width="15.7109375" style="4" customWidth="1"/>
    <col min="11" max="11" width="12.28515625" style="4" customWidth="1"/>
    <col min="12" max="16384" width="9.140625" style="4"/>
  </cols>
  <sheetData>
    <row r="1" spans="1:8" s="1" customFormat="1" ht="15.75">
      <c r="A1" s="41" t="s">
        <v>116</v>
      </c>
      <c r="B1" s="41"/>
      <c r="C1" s="41"/>
      <c r="D1" s="41"/>
      <c r="E1" s="78" t="s">
        <v>0</v>
      </c>
      <c r="F1" s="78"/>
      <c r="G1" s="78"/>
      <c r="H1" s="78"/>
    </row>
    <row r="2" spans="1:8" s="1" customFormat="1" ht="85.5" customHeight="1">
      <c r="A2" s="86" t="s">
        <v>118</v>
      </c>
      <c r="B2" s="86"/>
      <c r="C2" s="41"/>
      <c r="D2" s="41"/>
      <c r="E2" s="78" t="s">
        <v>117</v>
      </c>
      <c r="F2" s="78"/>
      <c r="G2" s="78"/>
      <c r="H2" s="78"/>
    </row>
    <row r="3" spans="1:8" s="1" customFormat="1" ht="28.5" customHeight="1">
      <c r="A3" s="86" t="s">
        <v>144</v>
      </c>
      <c r="B3" s="86"/>
      <c r="C3" s="41"/>
      <c r="D3" s="41"/>
      <c r="E3" s="78"/>
      <c r="F3" s="78"/>
      <c r="G3" s="78"/>
      <c r="H3" s="78"/>
    </row>
    <row r="4" spans="1:8" s="1" customFormat="1" ht="24" customHeight="1">
      <c r="A4" s="87" t="s">
        <v>143</v>
      </c>
      <c r="B4" s="87"/>
      <c r="C4" s="41"/>
      <c r="D4" s="41"/>
      <c r="E4" s="86" t="s">
        <v>96</v>
      </c>
      <c r="F4" s="86"/>
      <c r="G4" s="86"/>
      <c r="H4" s="86"/>
    </row>
    <row r="5" spans="1:8" s="1" customFormat="1" ht="15.75">
      <c r="A5" s="41"/>
      <c r="B5" s="41"/>
      <c r="C5" s="41"/>
      <c r="D5" s="41"/>
      <c r="E5" s="90" t="s">
        <v>90</v>
      </c>
      <c r="F5" s="90"/>
      <c r="G5" s="90"/>
      <c r="H5" s="90"/>
    </row>
    <row r="6" spans="1:8" s="1" customFormat="1" ht="15.75">
      <c r="A6" s="41"/>
      <c r="B6" s="41"/>
      <c r="C6" s="41"/>
      <c r="D6" s="41"/>
      <c r="E6" s="87" t="s">
        <v>141</v>
      </c>
      <c r="F6" s="93"/>
      <c r="G6" s="93"/>
      <c r="H6" s="93"/>
    </row>
    <row r="7" spans="1:8" s="1" customFormat="1" ht="12" customHeight="1">
      <c r="A7" s="41"/>
      <c r="B7" s="41"/>
      <c r="C7" s="41"/>
      <c r="D7" s="41"/>
      <c r="E7" s="41"/>
      <c r="F7" s="41"/>
      <c r="G7" s="41"/>
      <c r="H7" s="41"/>
    </row>
    <row r="8" spans="1:8" s="2" customFormat="1" ht="18.75">
      <c r="A8" s="92" t="s">
        <v>120</v>
      </c>
      <c r="B8" s="92"/>
      <c r="C8" s="92"/>
      <c r="D8" s="92"/>
      <c r="E8" s="92"/>
      <c r="F8" s="92"/>
      <c r="G8" s="92"/>
      <c r="H8" s="92"/>
    </row>
    <row r="9" spans="1:8" s="2" customFormat="1" ht="18.75">
      <c r="A9" s="92" t="s">
        <v>121</v>
      </c>
      <c r="B9" s="92"/>
      <c r="C9" s="92"/>
      <c r="D9" s="92"/>
      <c r="E9" s="92"/>
      <c r="F9" s="92"/>
      <c r="G9" s="92"/>
      <c r="H9" s="92"/>
    </row>
    <row r="10" spans="1:8" s="1" customFormat="1" ht="18.75" customHeight="1">
      <c r="A10" s="91" t="s">
        <v>142</v>
      </c>
      <c r="B10" s="91"/>
      <c r="C10" s="91"/>
      <c r="D10" s="91"/>
      <c r="E10" s="91"/>
      <c r="F10" s="91"/>
      <c r="G10" s="91"/>
      <c r="H10" s="91"/>
    </row>
    <row r="11" spans="1:8" s="1" customFormat="1" ht="6.75" customHeight="1">
      <c r="A11" s="42"/>
      <c r="B11" s="42"/>
      <c r="C11" s="42"/>
      <c r="D11" s="42"/>
      <c r="E11" s="42"/>
      <c r="F11" s="42"/>
      <c r="G11" s="41"/>
      <c r="H11" s="41"/>
    </row>
    <row r="12" spans="1:8" s="1" customFormat="1" ht="15.75" customHeight="1">
      <c r="A12" s="78" t="s">
        <v>87</v>
      </c>
      <c r="B12" s="79" t="s">
        <v>89</v>
      </c>
      <c r="C12" s="79"/>
      <c r="D12" s="79"/>
      <c r="E12" s="79"/>
      <c r="F12" s="79"/>
      <c r="G12" s="43"/>
      <c r="H12" s="44" t="s">
        <v>1</v>
      </c>
    </row>
    <row r="13" spans="1:8" s="1" customFormat="1" ht="39.75" customHeight="1">
      <c r="A13" s="78"/>
      <c r="B13" s="79"/>
      <c r="C13" s="79"/>
      <c r="D13" s="79"/>
      <c r="E13" s="79"/>
      <c r="F13" s="79"/>
      <c r="G13" s="45" t="s">
        <v>2</v>
      </c>
      <c r="H13" s="46">
        <v>44678</v>
      </c>
    </row>
    <row r="14" spans="1:8" s="1" customFormat="1" ht="30.75" customHeight="1">
      <c r="A14" s="42"/>
      <c r="B14" s="42"/>
      <c r="C14" s="42"/>
      <c r="D14" s="42"/>
      <c r="E14" s="42"/>
      <c r="F14" s="42"/>
      <c r="G14" s="45" t="s">
        <v>3</v>
      </c>
      <c r="H14" s="47" t="s">
        <v>94</v>
      </c>
    </row>
    <row r="15" spans="1:8" s="1" customFormat="1" ht="15.75">
      <c r="A15" s="42"/>
      <c r="B15" s="42"/>
      <c r="C15" s="42"/>
      <c r="D15" s="42"/>
      <c r="E15" s="42"/>
      <c r="F15" s="42"/>
      <c r="G15" s="45" t="s">
        <v>4</v>
      </c>
      <c r="H15" s="44">
        <v>925</v>
      </c>
    </row>
    <row r="16" spans="1:8" s="1" customFormat="1" ht="92.25" customHeight="1">
      <c r="A16" s="48" t="s">
        <v>88</v>
      </c>
      <c r="B16" s="79" t="s">
        <v>115</v>
      </c>
      <c r="C16" s="80"/>
      <c r="D16" s="80"/>
      <c r="E16" s="80"/>
      <c r="F16" s="80"/>
      <c r="G16" s="45" t="s">
        <v>3</v>
      </c>
      <c r="H16" s="47" t="s">
        <v>95</v>
      </c>
    </row>
    <row r="17" spans="1:12" s="1" customFormat="1" ht="18.75" customHeight="1">
      <c r="A17" s="42"/>
      <c r="B17" s="42"/>
      <c r="C17" s="42"/>
      <c r="D17" s="42"/>
      <c r="E17" s="42"/>
      <c r="F17" s="42"/>
      <c r="G17" s="45" t="s">
        <v>5</v>
      </c>
      <c r="H17" s="44">
        <v>2312049622</v>
      </c>
    </row>
    <row r="18" spans="1:12" s="1" customFormat="1" ht="18.75" customHeight="1">
      <c r="A18" s="78" t="s">
        <v>7</v>
      </c>
      <c r="B18" s="78"/>
      <c r="C18" s="42"/>
      <c r="D18" s="42"/>
      <c r="E18" s="42"/>
      <c r="F18" s="42"/>
      <c r="G18" s="45" t="s">
        <v>6</v>
      </c>
      <c r="H18" s="44">
        <v>231201001</v>
      </c>
    </row>
    <row r="19" spans="1:12" s="1" customFormat="1" ht="16.5" customHeight="1">
      <c r="A19" s="42"/>
      <c r="B19" s="42"/>
      <c r="C19" s="42"/>
      <c r="D19" s="42"/>
      <c r="E19" s="42"/>
      <c r="F19" s="42"/>
      <c r="G19" s="45" t="s">
        <v>8</v>
      </c>
      <c r="H19" s="44">
        <v>383</v>
      </c>
    </row>
    <row r="20" spans="1:12" s="3" customFormat="1" ht="15.75">
      <c r="A20" s="49"/>
      <c r="B20" s="81" t="s">
        <v>9</v>
      </c>
      <c r="C20" s="81"/>
      <c r="D20" s="81"/>
      <c r="E20" s="81"/>
      <c r="F20" s="81"/>
      <c r="G20" s="81"/>
      <c r="H20" s="81"/>
    </row>
    <row r="21" spans="1:12" s="3" customFormat="1" ht="15.75">
      <c r="A21" s="49"/>
      <c r="B21" s="81" t="s">
        <v>10</v>
      </c>
      <c r="C21" s="81"/>
      <c r="D21" s="81"/>
      <c r="E21" s="81"/>
      <c r="F21" s="81"/>
      <c r="G21" s="81"/>
      <c r="H21" s="81"/>
    </row>
    <row r="22" spans="1:12" ht="8.25" customHeight="1">
      <c r="A22" s="31"/>
      <c r="B22" s="31"/>
      <c r="C22" s="31"/>
      <c r="D22" s="31"/>
      <c r="E22" s="31"/>
      <c r="F22" s="31"/>
      <c r="G22" s="31"/>
      <c r="H22" s="31"/>
    </row>
    <row r="23" spans="1:12" s="5" customFormat="1" ht="21" customHeight="1">
      <c r="A23" s="77" t="s">
        <v>11</v>
      </c>
      <c r="B23" s="77"/>
      <c r="C23" s="77" t="s">
        <v>12</v>
      </c>
      <c r="D23" s="84" t="s">
        <v>104</v>
      </c>
      <c r="E23" s="77" t="s">
        <v>13</v>
      </c>
      <c r="F23" s="77"/>
      <c r="G23" s="77"/>
      <c r="H23" s="77"/>
    </row>
    <row r="24" spans="1:12" s="5" customFormat="1" ht="56.25" customHeight="1">
      <c r="A24" s="77"/>
      <c r="B24" s="77"/>
      <c r="C24" s="77"/>
      <c r="D24" s="85"/>
      <c r="E24" s="12" t="s">
        <v>122</v>
      </c>
      <c r="F24" s="12" t="s">
        <v>123</v>
      </c>
      <c r="G24" s="12" t="s">
        <v>124</v>
      </c>
      <c r="H24" s="12" t="s">
        <v>14</v>
      </c>
      <c r="K24" s="10"/>
    </row>
    <row r="25" spans="1:12" s="5" customFormat="1" ht="12">
      <c r="A25" s="77">
        <v>1</v>
      </c>
      <c r="B25" s="77"/>
      <c r="C25" s="12">
        <v>2</v>
      </c>
      <c r="D25" s="12">
        <v>3</v>
      </c>
      <c r="E25" s="58">
        <v>4</v>
      </c>
      <c r="F25" s="12">
        <v>5</v>
      </c>
      <c r="G25" s="12">
        <v>6</v>
      </c>
      <c r="H25" s="12">
        <v>7</v>
      </c>
    </row>
    <row r="26" spans="1:12" s="5" customFormat="1" ht="12">
      <c r="A26" s="76" t="s">
        <v>80</v>
      </c>
      <c r="B26" s="76"/>
      <c r="C26" s="50">
        <v>1</v>
      </c>
      <c r="D26" s="12" t="s">
        <v>15</v>
      </c>
      <c r="E26" s="67">
        <f>451209.21+L28</f>
        <v>452036.57</v>
      </c>
      <c r="F26" s="13"/>
      <c r="G26" s="13"/>
      <c r="H26" s="13"/>
      <c r="J26" s="63">
        <v>919010001</v>
      </c>
    </row>
    <row r="27" spans="1:12" s="5" customFormat="1" ht="12">
      <c r="A27" s="76" t="s">
        <v>16</v>
      </c>
      <c r="B27" s="76"/>
      <c r="C27" s="50">
        <v>2</v>
      </c>
      <c r="D27" s="12" t="s">
        <v>15</v>
      </c>
      <c r="E27" s="66"/>
      <c r="F27" s="13"/>
      <c r="G27" s="13"/>
      <c r="H27" s="13"/>
      <c r="K27" s="63" t="s">
        <v>125</v>
      </c>
      <c r="L27" s="63"/>
    </row>
    <row r="28" spans="1:12" s="6" customFormat="1" ht="18" customHeight="1">
      <c r="A28" s="82" t="s">
        <v>17</v>
      </c>
      <c r="B28" s="82"/>
      <c r="C28" s="32">
        <v>1000</v>
      </c>
      <c r="D28" s="32"/>
      <c r="E28" s="34">
        <f>+E32+E37+E41</f>
        <v>90702820.049999982</v>
      </c>
      <c r="F28" s="34">
        <f>+F32+F37+F41</f>
        <v>59638874</v>
      </c>
      <c r="G28" s="34">
        <f>+G32+G37+G41</f>
        <v>53420174</v>
      </c>
      <c r="H28" s="34"/>
      <c r="K28" s="63" t="s">
        <v>112</v>
      </c>
      <c r="L28" s="63">
        <v>827.36</v>
      </c>
    </row>
    <row r="29" spans="1:12" s="5" customFormat="1" ht="12">
      <c r="A29" s="76" t="s">
        <v>18</v>
      </c>
      <c r="B29" s="76"/>
      <c r="C29" s="12"/>
      <c r="D29" s="12"/>
      <c r="E29" s="13"/>
      <c r="F29" s="13"/>
      <c r="G29" s="13"/>
      <c r="H29" s="13"/>
    </row>
    <row r="30" spans="1:12" s="5" customFormat="1" ht="17.25" customHeight="1">
      <c r="A30" s="76" t="s">
        <v>19</v>
      </c>
      <c r="B30" s="76"/>
      <c r="C30" s="12">
        <v>1100</v>
      </c>
      <c r="D30" s="12">
        <v>120</v>
      </c>
      <c r="E30" s="25"/>
      <c r="F30" s="25"/>
      <c r="G30" s="25"/>
      <c r="H30" s="13"/>
    </row>
    <row r="31" spans="1:12" s="5" customFormat="1" ht="12">
      <c r="A31" s="76" t="s">
        <v>18</v>
      </c>
      <c r="B31" s="76"/>
      <c r="C31" s="12">
        <v>1110</v>
      </c>
      <c r="D31" s="12"/>
      <c r="E31" s="25"/>
      <c r="F31" s="25"/>
      <c r="G31" s="25"/>
      <c r="H31" s="13"/>
    </row>
    <row r="32" spans="1:12" s="5" customFormat="1" ht="30.75" customHeight="1">
      <c r="A32" s="76" t="s">
        <v>20</v>
      </c>
      <c r="B32" s="76"/>
      <c r="C32" s="12">
        <v>1200</v>
      </c>
      <c r="D32" s="12">
        <v>130</v>
      </c>
      <c r="E32" s="59">
        <f>+E34</f>
        <v>35831284.049999997</v>
      </c>
      <c r="F32" s="25">
        <f>+F34</f>
        <v>35884330</v>
      </c>
      <c r="G32" s="25">
        <f>+G34</f>
        <v>36028530</v>
      </c>
      <c r="H32" s="13"/>
      <c r="I32" s="73" t="s">
        <v>103</v>
      </c>
      <c r="J32" s="74"/>
      <c r="K32" s="74"/>
    </row>
    <row r="33" spans="1:11" s="5" customFormat="1" ht="12">
      <c r="A33" s="76" t="s">
        <v>18</v>
      </c>
      <c r="B33" s="76"/>
      <c r="C33" s="12"/>
      <c r="D33" s="12"/>
      <c r="E33" s="51"/>
      <c r="F33" s="25"/>
      <c r="G33" s="25"/>
      <c r="H33" s="13"/>
    </row>
    <row r="34" spans="1:11" s="5" customFormat="1" ht="38.25" customHeight="1">
      <c r="A34" s="76" t="s">
        <v>81</v>
      </c>
      <c r="B34" s="76"/>
      <c r="C34" s="12">
        <v>1210</v>
      </c>
      <c r="D34" s="12">
        <v>130</v>
      </c>
      <c r="E34" s="59">
        <v>35831284.049999997</v>
      </c>
      <c r="F34" s="25">
        <v>35884330</v>
      </c>
      <c r="G34" s="25">
        <v>36028530</v>
      </c>
      <c r="H34" s="13"/>
      <c r="J34" s="5" t="s">
        <v>98</v>
      </c>
    </row>
    <row r="35" spans="1:11" s="5" customFormat="1" ht="12">
      <c r="A35" s="75" t="s">
        <v>21</v>
      </c>
      <c r="B35" s="75"/>
      <c r="C35" s="64">
        <v>1300</v>
      </c>
      <c r="D35" s="64">
        <v>140</v>
      </c>
      <c r="E35" s="25"/>
      <c r="F35" s="25"/>
      <c r="G35" s="25"/>
      <c r="H35" s="13"/>
    </row>
    <row r="36" spans="1:11" s="5" customFormat="1" ht="12">
      <c r="A36" s="75" t="s">
        <v>18</v>
      </c>
      <c r="B36" s="75"/>
      <c r="C36" s="64">
        <v>1310</v>
      </c>
      <c r="D36" s="64">
        <v>140</v>
      </c>
      <c r="E36" s="25"/>
      <c r="F36" s="25"/>
      <c r="G36" s="25"/>
      <c r="H36" s="13"/>
    </row>
    <row r="37" spans="1:11" s="5" customFormat="1" ht="12" customHeight="1">
      <c r="A37" s="75" t="s">
        <v>22</v>
      </c>
      <c r="B37" s="75"/>
      <c r="C37" s="64">
        <v>1400</v>
      </c>
      <c r="D37" s="64">
        <v>150</v>
      </c>
      <c r="E37" s="25">
        <f>+E38</f>
        <v>54869735.999999993</v>
      </c>
      <c r="F37" s="25">
        <f>+F38</f>
        <v>23754544</v>
      </c>
      <c r="G37" s="25">
        <f>+G38</f>
        <v>17391644</v>
      </c>
      <c r="H37" s="13"/>
      <c r="J37" s="5" t="s">
        <v>93</v>
      </c>
    </row>
    <row r="38" spans="1:11" s="5" customFormat="1" ht="12">
      <c r="A38" s="75" t="s">
        <v>99</v>
      </c>
      <c r="B38" s="75"/>
      <c r="C38" s="64">
        <v>1410</v>
      </c>
      <c r="D38" s="64"/>
      <c r="E38" s="25">
        <v>54869735.999999993</v>
      </c>
      <c r="F38" s="25">
        <v>23754544</v>
      </c>
      <c r="G38" s="25">
        <v>17391644</v>
      </c>
      <c r="H38" s="13"/>
      <c r="J38" s="5" t="s">
        <v>92</v>
      </c>
    </row>
    <row r="39" spans="1:11" s="5" customFormat="1" ht="12">
      <c r="A39" s="75" t="s">
        <v>23</v>
      </c>
      <c r="B39" s="75"/>
      <c r="C39" s="64">
        <v>1500</v>
      </c>
      <c r="D39" s="64">
        <v>180</v>
      </c>
      <c r="E39" s="25">
        <v>0</v>
      </c>
      <c r="F39" s="38">
        <v>0</v>
      </c>
      <c r="G39" s="38">
        <v>0</v>
      </c>
      <c r="H39" s="13"/>
    </row>
    <row r="40" spans="1:11" s="5" customFormat="1" ht="12">
      <c r="A40" s="75" t="s">
        <v>18</v>
      </c>
      <c r="B40" s="75"/>
      <c r="C40" s="64"/>
      <c r="D40" s="64"/>
      <c r="E40" s="25"/>
      <c r="F40" s="38"/>
      <c r="G40" s="38"/>
      <c r="H40" s="13"/>
    </row>
    <row r="41" spans="1:11" s="5" customFormat="1" ht="18.75" customHeight="1" thickBot="1">
      <c r="A41" s="75" t="s">
        <v>24</v>
      </c>
      <c r="B41" s="75"/>
      <c r="C41" s="64">
        <v>1980</v>
      </c>
      <c r="D41" s="64" t="s">
        <v>15</v>
      </c>
      <c r="E41" s="25">
        <v>1800</v>
      </c>
      <c r="F41" s="68">
        <f>F43</f>
        <v>0</v>
      </c>
      <c r="G41" s="38">
        <f>G43</f>
        <v>0</v>
      </c>
      <c r="H41" s="13"/>
      <c r="I41" s="63">
        <v>1727.3600000000001</v>
      </c>
      <c r="J41" s="23" t="s">
        <v>112</v>
      </c>
      <c r="K41" s="65"/>
    </row>
    <row r="42" spans="1:11" s="5" customFormat="1" ht="12">
      <c r="A42" s="76" t="s">
        <v>25</v>
      </c>
      <c r="B42" s="76"/>
      <c r="C42" s="12"/>
      <c r="D42" s="12"/>
      <c r="E42" s="13"/>
      <c r="F42" s="66"/>
      <c r="G42" s="66"/>
      <c r="H42" s="13"/>
    </row>
    <row r="43" spans="1:11" s="5" customFormat="1" ht="27" customHeight="1">
      <c r="A43" s="76" t="s">
        <v>26</v>
      </c>
      <c r="B43" s="76"/>
      <c r="C43" s="12">
        <v>1981</v>
      </c>
      <c r="D43" s="12">
        <v>510</v>
      </c>
      <c r="E43" s="25">
        <v>0</v>
      </c>
      <c r="F43" s="52">
        <v>0</v>
      </c>
      <c r="G43" s="52">
        <v>0</v>
      </c>
      <c r="H43" s="66" t="s">
        <v>15</v>
      </c>
      <c r="I43" s="24">
        <v>919010011</v>
      </c>
    </row>
    <row r="44" spans="1:11" s="7" customFormat="1" ht="12">
      <c r="A44" s="83" t="s">
        <v>27</v>
      </c>
      <c r="B44" s="83"/>
      <c r="C44" s="53">
        <v>2000</v>
      </c>
      <c r="D44" s="53" t="s">
        <v>15</v>
      </c>
      <c r="E44" s="54">
        <f>E46+E55+E60+E67</f>
        <v>91154856.620000005</v>
      </c>
      <c r="F44" s="54">
        <f>F46+F55+F60+F67</f>
        <v>59638874</v>
      </c>
      <c r="G44" s="54">
        <f>G46+G55+G60+G65+G67</f>
        <v>53420174</v>
      </c>
      <c r="H44" s="53" t="s">
        <v>15</v>
      </c>
    </row>
    <row r="45" spans="1:11" s="5" customFormat="1" ht="12">
      <c r="A45" s="76" t="s">
        <v>18</v>
      </c>
      <c r="B45" s="76"/>
      <c r="C45" s="12"/>
      <c r="D45" s="12"/>
      <c r="E45" s="13"/>
      <c r="F45" s="13"/>
      <c r="G45" s="13"/>
      <c r="H45" s="66"/>
    </row>
    <row r="46" spans="1:11" s="5" customFormat="1" ht="12">
      <c r="A46" s="76" t="s">
        <v>28</v>
      </c>
      <c r="B46" s="76"/>
      <c r="C46" s="12">
        <v>2100</v>
      </c>
      <c r="D46" s="12" t="s">
        <v>15</v>
      </c>
      <c r="E46" s="25">
        <f>+E48+E49+E50+E51</f>
        <v>35934271</v>
      </c>
      <c r="F46" s="25">
        <f>F48+F49+F51</f>
        <v>35847619</v>
      </c>
      <c r="G46" s="25">
        <f>G48+G49+G51</f>
        <v>36007219</v>
      </c>
      <c r="H46" s="66" t="s">
        <v>15</v>
      </c>
    </row>
    <row r="47" spans="1:11" s="5" customFormat="1" ht="12">
      <c r="A47" s="76" t="s">
        <v>18</v>
      </c>
      <c r="B47" s="76"/>
      <c r="C47" s="12"/>
      <c r="D47" s="12"/>
      <c r="E47" s="13"/>
      <c r="F47" s="13"/>
      <c r="G47" s="13"/>
      <c r="H47" s="66"/>
    </row>
    <row r="48" spans="1:11" s="5" customFormat="1" ht="12">
      <c r="A48" s="76" t="s">
        <v>29</v>
      </c>
      <c r="B48" s="76"/>
      <c r="C48" s="12">
        <v>2110</v>
      </c>
      <c r="D48" s="12">
        <v>111</v>
      </c>
      <c r="E48" s="55">
        <v>27643945.43</v>
      </c>
      <c r="F48" s="55">
        <v>25151910.489999998</v>
      </c>
      <c r="G48" s="55">
        <v>27725973.23</v>
      </c>
      <c r="H48" s="66" t="s">
        <v>15</v>
      </c>
    </row>
    <row r="49" spans="1:8" s="5" customFormat="1" ht="12">
      <c r="A49" s="76" t="s">
        <v>30</v>
      </c>
      <c r="B49" s="76"/>
      <c r="C49" s="12">
        <v>2120</v>
      </c>
      <c r="D49" s="12">
        <v>112</v>
      </c>
      <c r="E49" s="55"/>
      <c r="F49" s="55"/>
      <c r="G49" s="55"/>
      <c r="H49" s="66" t="s">
        <v>15</v>
      </c>
    </row>
    <row r="50" spans="1:8" s="5" customFormat="1" ht="28.5" customHeight="1">
      <c r="A50" s="76" t="s">
        <v>31</v>
      </c>
      <c r="B50" s="76"/>
      <c r="C50" s="12">
        <v>2130</v>
      </c>
      <c r="D50" s="12">
        <v>113</v>
      </c>
      <c r="E50" s="25">
        <v>33852</v>
      </c>
      <c r="F50" s="25">
        <v>0</v>
      </c>
      <c r="G50" s="25">
        <v>0</v>
      </c>
      <c r="H50" s="66" t="s">
        <v>15</v>
      </c>
    </row>
    <row r="51" spans="1:8" s="5" customFormat="1" ht="29.25" customHeight="1">
      <c r="A51" s="76" t="s">
        <v>32</v>
      </c>
      <c r="B51" s="76"/>
      <c r="C51" s="12">
        <v>2140</v>
      </c>
      <c r="D51" s="12">
        <v>119</v>
      </c>
      <c r="E51" s="25">
        <f>+E53</f>
        <v>8256473.5700000003</v>
      </c>
      <c r="F51" s="25">
        <f>+F53</f>
        <v>10695708.51</v>
      </c>
      <c r="G51" s="25">
        <f>+G53</f>
        <v>8281245.7699999996</v>
      </c>
      <c r="H51" s="66" t="s">
        <v>15</v>
      </c>
    </row>
    <row r="52" spans="1:8" s="5" customFormat="1" ht="12">
      <c r="A52" s="76" t="s">
        <v>18</v>
      </c>
      <c r="B52" s="76"/>
      <c r="C52" s="12"/>
      <c r="D52" s="12"/>
      <c r="E52" s="13"/>
      <c r="F52" s="13"/>
      <c r="G52" s="13"/>
      <c r="H52" s="66"/>
    </row>
    <row r="53" spans="1:8" s="5" customFormat="1" ht="12">
      <c r="A53" s="76" t="s">
        <v>33</v>
      </c>
      <c r="B53" s="76"/>
      <c r="C53" s="12">
        <v>2141</v>
      </c>
      <c r="D53" s="12">
        <v>119</v>
      </c>
      <c r="E53" s="25">
        <v>8256473.5700000003</v>
      </c>
      <c r="F53" s="25">
        <v>10695708.51</v>
      </c>
      <c r="G53" s="25">
        <v>8281245.7699999996</v>
      </c>
      <c r="H53" s="66" t="s">
        <v>15</v>
      </c>
    </row>
    <row r="54" spans="1:8" s="5" customFormat="1" ht="12">
      <c r="A54" s="76" t="s">
        <v>34</v>
      </c>
      <c r="B54" s="76"/>
      <c r="C54" s="12">
        <v>2142</v>
      </c>
      <c r="D54" s="12">
        <v>119</v>
      </c>
      <c r="E54" s="13"/>
      <c r="F54" s="13"/>
      <c r="G54" s="13"/>
      <c r="H54" s="66" t="s">
        <v>15</v>
      </c>
    </row>
    <row r="55" spans="1:8" s="5" customFormat="1" ht="12">
      <c r="A55" s="76" t="s">
        <v>35</v>
      </c>
      <c r="B55" s="76"/>
      <c r="C55" s="12">
        <v>2200</v>
      </c>
      <c r="D55" s="12">
        <v>300</v>
      </c>
      <c r="E55" s="25">
        <f>+E57</f>
        <v>909900</v>
      </c>
      <c r="F55" s="25">
        <f>+F57</f>
        <v>936600</v>
      </c>
      <c r="G55" s="25">
        <f>+G57</f>
        <v>936600</v>
      </c>
      <c r="H55" s="66" t="s">
        <v>15</v>
      </c>
    </row>
    <row r="56" spans="1:8" s="5" customFormat="1" ht="12">
      <c r="A56" s="76" t="s">
        <v>18</v>
      </c>
      <c r="B56" s="76"/>
      <c r="C56" s="12"/>
      <c r="D56" s="12"/>
      <c r="E56" s="13"/>
      <c r="F56" s="13"/>
      <c r="G56" s="13"/>
      <c r="H56" s="66"/>
    </row>
    <row r="57" spans="1:8" s="5" customFormat="1" ht="29.25" customHeight="1">
      <c r="A57" s="76" t="s">
        <v>36</v>
      </c>
      <c r="B57" s="76"/>
      <c r="C57" s="12">
        <v>2210</v>
      </c>
      <c r="D57" s="12">
        <v>320</v>
      </c>
      <c r="E57" s="25">
        <f>+E59</f>
        <v>909900</v>
      </c>
      <c r="F57" s="25">
        <f>+F59</f>
        <v>936600</v>
      </c>
      <c r="G57" s="25">
        <f>+G59</f>
        <v>936600</v>
      </c>
      <c r="H57" s="66" t="s">
        <v>15</v>
      </c>
    </row>
    <row r="58" spans="1:8" s="5" customFormat="1" ht="12">
      <c r="A58" s="76" t="s">
        <v>25</v>
      </c>
      <c r="B58" s="76"/>
      <c r="C58" s="12"/>
      <c r="D58" s="12"/>
      <c r="E58" s="25"/>
      <c r="F58" s="25"/>
      <c r="G58" s="25"/>
      <c r="H58" s="66"/>
    </row>
    <row r="59" spans="1:8" s="5" customFormat="1" ht="28.5" customHeight="1">
      <c r="A59" s="76" t="s">
        <v>37</v>
      </c>
      <c r="B59" s="76"/>
      <c r="C59" s="12">
        <v>2211</v>
      </c>
      <c r="D59" s="12">
        <v>321</v>
      </c>
      <c r="E59" s="25">
        <v>909900</v>
      </c>
      <c r="F59" s="25">
        <v>936600</v>
      </c>
      <c r="G59" s="25">
        <v>936600</v>
      </c>
      <c r="H59" s="66" t="s">
        <v>15</v>
      </c>
    </row>
    <row r="60" spans="1:8" s="5" customFormat="1" ht="12">
      <c r="A60" s="76" t="s">
        <v>38</v>
      </c>
      <c r="B60" s="76"/>
      <c r="C60" s="12">
        <v>2300</v>
      </c>
      <c r="D60" s="12">
        <v>850</v>
      </c>
      <c r="E60" s="25">
        <f>E62+E63+E64</f>
        <v>329089.71000000002</v>
      </c>
      <c r="F60" s="25">
        <f>F62+F63+F64</f>
        <v>327640</v>
      </c>
      <c r="G60" s="25">
        <f>G62+G63+G64</f>
        <v>327640</v>
      </c>
      <c r="H60" s="66" t="s">
        <v>15</v>
      </c>
    </row>
    <row r="61" spans="1:8" s="5" customFormat="1" ht="12">
      <c r="A61" s="76" t="s">
        <v>25</v>
      </c>
      <c r="B61" s="76"/>
      <c r="C61" s="12"/>
      <c r="D61" s="12"/>
      <c r="E61" s="25"/>
      <c r="F61" s="25"/>
      <c r="G61" s="25"/>
      <c r="H61" s="66"/>
    </row>
    <row r="62" spans="1:8" s="5" customFormat="1" ht="12">
      <c r="A62" s="76" t="s">
        <v>39</v>
      </c>
      <c r="B62" s="76"/>
      <c r="C62" s="12">
        <v>2310</v>
      </c>
      <c r="D62" s="12">
        <v>851</v>
      </c>
      <c r="E62" s="25">
        <v>327540</v>
      </c>
      <c r="F62" s="25">
        <v>327540</v>
      </c>
      <c r="G62" s="25">
        <v>327540</v>
      </c>
      <c r="H62" s="66" t="s">
        <v>15</v>
      </c>
    </row>
    <row r="63" spans="1:8" s="5" customFormat="1" ht="31.5" customHeight="1">
      <c r="A63" s="76" t="s">
        <v>40</v>
      </c>
      <c r="B63" s="76"/>
      <c r="C63" s="12">
        <v>2320</v>
      </c>
      <c r="D63" s="12">
        <v>852</v>
      </c>
      <c r="E63" s="25">
        <v>0</v>
      </c>
      <c r="F63" s="25">
        <v>0</v>
      </c>
      <c r="G63" s="25">
        <v>0</v>
      </c>
      <c r="H63" s="66" t="s">
        <v>15</v>
      </c>
    </row>
    <row r="64" spans="1:8" s="5" customFormat="1" ht="12">
      <c r="A64" s="76" t="s">
        <v>41</v>
      </c>
      <c r="B64" s="76"/>
      <c r="C64" s="12">
        <v>2330</v>
      </c>
      <c r="D64" s="12">
        <v>853</v>
      </c>
      <c r="E64" s="25">
        <v>1549.71</v>
      </c>
      <c r="F64" s="25">
        <v>100</v>
      </c>
      <c r="G64" s="25">
        <v>100</v>
      </c>
      <c r="H64" s="66" t="s">
        <v>15</v>
      </c>
    </row>
    <row r="65" spans="1:8" s="5" customFormat="1" ht="12">
      <c r="A65" s="76" t="s">
        <v>42</v>
      </c>
      <c r="B65" s="76"/>
      <c r="C65" s="12">
        <v>2500</v>
      </c>
      <c r="D65" s="12" t="s">
        <v>15</v>
      </c>
      <c r="E65" s="25">
        <f>E66</f>
        <v>0</v>
      </c>
      <c r="F65" s="25">
        <f>F66</f>
        <v>0</v>
      </c>
      <c r="G65" s="25">
        <f>G66</f>
        <v>0</v>
      </c>
      <c r="H65" s="66" t="s">
        <v>15</v>
      </c>
    </row>
    <row r="66" spans="1:8" s="5" customFormat="1" ht="42.75" customHeight="1">
      <c r="A66" s="76" t="s">
        <v>43</v>
      </c>
      <c r="B66" s="76"/>
      <c r="C66" s="12">
        <v>2520</v>
      </c>
      <c r="D66" s="12">
        <v>831</v>
      </c>
      <c r="E66" s="13"/>
      <c r="F66" s="13"/>
      <c r="G66" s="13"/>
      <c r="H66" s="66" t="s">
        <v>15</v>
      </c>
    </row>
    <row r="67" spans="1:8" s="5" customFormat="1" ht="12">
      <c r="A67" s="76" t="s">
        <v>44</v>
      </c>
      <c r="B67" s="76"/>
      <c r="C67" s="12">
        <v>2600</v>
      </c>
      <c r="D67" s="12" t="s">
        <v>15</v>
      </c>
      <c r="E67" s="25">
        <f>E69+E70+E71+E72+E73</f>
        <v>53981595.909999996</v>
      </c>
      <c r="F67" s="25">
        <f>F69+F70+F71+F72+F73</f>
        <v>22527015</v>
      </c>
      <c r="G67" s="25">
        <f>G69+G70+G71+G72+G73</f>
        <v>16148715</v>
      </c>
      <c r="H67" s="13"/>
    </row>
    <row r="68" spans="1:8" s="5" customFormat="1" ht="12">
      <c r="A68" s="76" t="s">
        <v>18</v>
      </c>
      <c r="B68" s="76"/>
      <c r="C68" s="12"/>
      <c r="D68" s="12"/>
      <c r="E68" s="13"/>
      <c r="F68" s="13"/>
      <c r="G68" s="13"/>
      <c r="H68" s="13"/>
    </row>
    <row r="69" spans="1:8" s="5" customFormat="1" ht="23.45" customHeight="1">
      <c r="A69" s="75" t="s">
        <v>137</v>
      </c>
      <c r="B69" s="75"/>
      <c r="C69" s="64">
        <v>2610</v>
      </c>
      <c r="D69" s="12">
        <v>241</v>
      </c>
      <c r="E69" s="13"/>
      <c r="F69" s="13"/>
      <c r="G69" s="13"/>
      <c r="H69" s="13"/>
    </row>
    <row r="70" spans="1:8" s="5" customFormat="1" ht="27" customHeight="1">
      <c r="A70" s="75" t="s">
        <v>45</v>
      </c>
      <c r="B70" s="75"/>
      <c r="C70" s="64">
        <v>2630</v>
      </c>
      <c r="D70" s="12">
        <v>243</v>
      </c>
      <c r="E70" s="55">
        <v>25647230</v>
      </c>
      <c r="F70" s="55">
        <v>5503500</v>
      </c>
      <c r="G70" s="55"/>
      <c r="H70" s="13"/>
    </row>
    <row r="71" spans="1:8" s="5" customFormat="1" ht="17.25" customHeight="1">
      <c r="A71" s="75" t="s">
        <v>136</v>
      </c>
      <c r="B71" s="75"/>
      <c r="C71" s="64">
        <v>2640</v>
      </c>
      <c r="D71" s="12">
        <v>244</v>
      </c>
      <c r="E71" s="55">
        <v>24325864.550000001</v>
      </c>
      <c r="F71" s="38">
        <v>12919974.6</v>
      </c>
      <c r="G71" s="38">
        <v>11932791.779999999</v>
      </c>
      <c r="H71" s="13"/>
    </row>
    <row r="72" spans="1:8" s="5" customFormat="1" ht="23.25" customHeight="1">
      <c r="A72" s="75" t="s">
        <v>91</v>
      </c>
      <c r="B72" s="75"/>
      <c r="C72" s="64">
        <v>2650</v>
      </c>
      <c r="D72" s="70">
        <v>323</v>
      </c>
      <c r="E72" s="55">
        <v>1085271.3600000001</v>
      </c>
      <c r="F72" s="38">
        <v>1057300</v>
      </c>
      <c r="G72" s="38">
        <v>1041800</v>
      </c>
      <c r="H72" s="13"/>
    </row>
    <row r="73" spans="1:8" s="5" customFormat="1" ht="17.25" customHeight="1">
      <c r="A73" s="88" t="s">
        <v>135</v>
      </c>
      <c r="B73" s="89"/>
      <c r="C73" s="64">
        <v>2660</v>
      </c>
      <c r="D73" s="12">
        <v>247</v>
      </c>
      <c r="E73" s="55">
        <v>2923230</v>
      </c>
      <c r="F73" s="38">
        <v>3046240.4</v>
      </c>
      <c r="G73" s="38">
        <v>3174123.22</v>
      </c>
      <c r="H73" s="13"/>
    </row>
    <row r="74" spans="1:8" s="6" customFormat="1" ht="12">
      <c r="A74" s="82" t="s">
        <v>46</v>
      </c>
      <c r="B74" s="82"/>
      <c r="C74" s="32">
        <v>3000</v>
      </c>
      <c r="D74" s="32">
        <v>100</v>
      </c>
      <c r="E74" s="56"/>
      <c r="F74" s="34">
        <f>F76+F77+F78</f>
        <v>0</v>
      </c>
      <c r="G74" s="34">
        <f>G76+G77+G78</f>
        <v>0</v>
      </c>
      <c r="H74" s="32" t="s">
        <v>15</v>
      </c>
    </row>
    <row r="75" spans="1:8" s="5" customFormat="1" ht="12">
      <c r="A75" s="76" t="s">
        <v>18</v>
      </c>
      <c r="B75" s="76"/>
      <c r="C75" s="12"/>
      <c r="D75" s="12"/>
      <c r="E75" s="13"/>
      <c r="F75" s="13"/>
      <c r="G75" s="13"/>
      <c r="H75" s="13"/>
    </row>
    <row r="76" spans="1:8" s="5" customFormat="1" ht="12">
      <c r="A76" s="76" t="s">
        <v>47</v>
      </c>
      <c r="B76" s="76"/>
      <c r="C76" s="12">
        <v>3010</v>
      </c>
      <c r="D76" s="12"/>
      <c r="E76" s="55"/>
      <c r="F76" s="13"/>
      <c r="G76" s="13"/>
      <c r="H76" s="66" t="s">
        <v>15</v>
      </c>
    </row>
    <row r="77" spans="1:8" s="5" customFormat="1" ht="12">
      <c r="A77" s="76" t="s">
        <v>48</v>
      </c>
      <c r="B77" s="76"/>
      <c r="C77" s="12">
        <v>3020</v>
      </c>
      <c r="D77" s="12"/>
      <c r="E77" s="13"/>
      <c r="F77" s="13"/>
      <c r="G77" s="13"/>
      <c r="H77" s="66" t="s">
        <v>15</v>
      </c>
    </row>
    <row r="78" spans="1:8" s="5" customFormat="1" ht="12">
      <c r="A78" s="76" t="s">
        <v>49</v>
      </c>
      <c r="B78" s="76"/>
      <c r="C78" s="12">
        <v>3030</v>
      </c>
      <c r="D78" s="12"/>
      <c r="E78" s="13"/>
      <c r="F78" s="13"/>
      <c r="G78" s="13"/>
      <c r="H78" s="66" t="s">
        <v>15</v>
      </c>
    </row>
    <row r="79" spans="1:8" s="6" customFormat="1" ht="16.5" customHeight="1">
      <c r="A79" s="82" t="s">
        <v>50</v>
      </c>
      <c r="B79" s="82"/>
      <c r="C79" s="32">
        <v>4000</v>
      </c>
      <c r="D79" s="32" t="s">
        <v>15</v>
      </c>
      <c r="E79" s="34"/>
      <c r="F79" s="34">
        <f>F81</f>
        <v>0</v>
      </c>
      <c r="G79" s="34">
        <f>G81</f>
        <v>0</v>
      </c>
      <c r="H79" s="32" t="s">
        <v>15</v>
      </c>
    </row>
    <row r="80" spans="1:8" s="5" customFormat="1" ht="12">
      <c r="A80" s="76" t="s">
        <v>25</v>
      </c>
      <c r="B80" s="76"/>
      <c r="C80" s="12"/>
      <c r="D80" s="12"/>
      <c r="E80" s="13"/>
      <c r="F80" s="13"/>
      <c r="G80" s="13"/>
      <c r="H80" s="66"/>
    </row>
    <row r="81" spans="1:8" s="5" customFormat="1" ht="12">
      <c r="A81" s="76" t="s">
        <v>51</v>
      </c>
      <c r="B81" s="76"/>
      <c r="C81" s="12">
        <v>4010</v>
      </c>
      <c r="D81" s="12">
        <v>610</v>
      </c>
      <c r="E81" s="25"/>
      <c r="F81" s="13"/>
      <c r="G81" s="13"/>
      <c r="H81" s="66" t="s">
        <v>15</v>
      </c>
    </row>
    <row r="91" spans="1:8" ht="235.5" customHeight="1"/>
    <row r="92" spans="1:8" ht="99.75" customHeight="1"/>
    <row r="93" spans="1:8" ht="80.25" customHeight="1"/>
    <row r="94" spans="1:8" ht="96.75" customHeight="1"/>
    <row r="95" spans="1:8" ht="81.75" customHeight="1"/>
    <row r="96" spans="1:8" ht="28.5" customHeight="1"/>
    <row r="97" ht="28.5" customHeight="1"/>
    <row r="100" ht="27.75" customHeight="1"/>
    <row r="103" ht="29.25" customHeight="1"/>
    <row r="105" ht="28.5" customHeight="1"/>
    <row r="109" ht="84.75" customHeight="1"/>
  </sheetData>
  <mergeCells count="80">
    <mergeCell ref="E6:H6"/>
    <mergeCell ref="A9:H9"/>
    <mergeCell ref="A38:B38"/>
    <mergeCell ref="A43:B43"/>
    <mergeCell ref="A33:B33"/>
    <mergeCell ref="A34:B34"/>
    <mergeCell ref="A12:A13"/>
    <mergeCell ref="B12:F13"/>
    <mergeCell ref="E23:H23"/>
    <mergeCell ref="B20:H20"/>
    <mergeCell ref="E1:H1"/>
    <mergeCell ref="E2:H2"/>
    <mergeCell ref="E3:H3"/>
    <mergeCell ref="E4:H4"/>
    <mergeCell ref="E5:H5"/>
    <mergeCell ref="A75:B75"/>
    <mergeCell ref="A55:B55"/>
    <mergeCell ref="A52:B52"/>
    <mergeCell ref="A10:H10"/>
    <mergeCell ref="A8:H8"/>
    <mergeCell ref="A67:B67"/>
    <mergeCell ref="A53:B53"/>
    <mergeCell ref="A66:B66"/>
    <mergeCell ref="A54:B54"/>
    <mergeCell ref="A63:B63"/>
    <mergeCell ref="A81:B81"/>
    <mergeCell ref="A80:B80"/>
    <mergeCell ref="A79:B79"/>
    <mergeCell ref="A78:B78"/>
    <mergeCell ref="A77:B77"/>
    <mergeCell ref="A76:B76"/>
    <mergeCell ref="A74:B74"/>
    <mergeCell ref="A71:B71"/>
    <mergeCell ref="A70:B70"/>
    <mergeCell ref="A69:B69"/>
    <mergeCell ref="A72:B72"/>
    <mergeCell ref="A68:B68"/>
    <mergeCell ref="A73:B73"/>
    <mergeCell ref="A41:B41"/>
    <mergeCell ref="A42:B42"/>
    <mergeCell ref="A64:B64"/>
    <mergeCell ref="A47:B47"/>
    <mergeCell ref="A48:B48"/>
    <mergeCell ref="A49:B49"/>
    <mergeCell ref="A60:B60"/>
    <mergeCell ref="A59:B59"/>
    <mergeCell ref="A62:B62"/>
    <mergeCell ref="A65:B65"/>
    <mergeCell ref="A39:B39"/>
    <mergeCell ref="A51:B51"/>
    <mergeCell ref="A50:B50"/>
    <mergeCell ref="A57:B57"/>
    <mergeCell ref="A45:B45"/>
    <mergeCell ref="A46:B46"/>
    <mergeCell ref="A40:B40"/>
    <mergeCell ref="A61:B61"/>
    <mergeCell ref="C23:C24"/>
    <mergeCell ref="D23:D24"/>
    <mergeCell ref="A31:B31"/>
    <mergeCell ref="A2:B2"/>
    <mergeCell ref="A3:B3"/>
    <mergeCell ref="A4:B4"/>
    <mergeCell ref="A58:B58"/>
    <mergeCell ref="A56:B56"/>
    <mergeCell ref="A44:B44"/>
    <mergeCell ref="A35:B35"/>
    <mergeCell ref="A25:B25"/>
    <mergeCell ref="A32:B32"/>
    <mergeCell ref="A26:B26"/>
    <mergeCell ref="A27:B27"/>
    <mergeCell ref="I32:K32"/>
    <mergeCell ref="A37:B37"/>
    <mergeCell ref="A30:B30"/>
    <mergeCell ref="A23:B24"/>
    <mergeCell ref="A18:B18"/>
    <mergeCell ref="B16:F16"/>
    <mergeCell ref="B21:H21"/>
    <mergeCell ref="A28:B28"/>
    <mergeCell ref="A29:B29"/>
    <mergeCell ref="A36:B36"/>
  </mergeCells>
  <pageMargins left="0.78740157480314965" right="0.78740157480314965" top="0.59055118110236227" bottom="0.39370078740157483" header="0.31496062992125984" footer="0.31496062992125984"/>
  <pageSetup paperSize="9" scale="93" orientation="landscape" r:id="rId1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1"/>
  <sheetViews>
    <sheetView zoomScaleSheetLayoutView="100" workbookViewId="0">
      <selection activeCell="F26" sqref="F26"/>
    </sheetView>
  </sheetViews>
  <sheetFormatPr defaultRowHeight="15"/>
  <cols>
    <col min="1" max="1" width="7.28515625" style="4" customWidth="1"/>
    <col min="2" max="2" width="45.7109375" style="4" customWidth="1"/>
    <col min="3" max="3" width="6.85546875" style="4" customWidth="1"/>
    <col min="4" max="4" width="8.5703125" style="4" customWidth="1"/>
    <col min="5" max="5" width="10.28515625" style="4" customWidth="1"/>
    <col min="6" max="6" width="14.7109375" style="4" customWidth="1"/>
    <col min="7" max="7" width="14.5703125" style="4" customWidth="1"/>
    <col min="8" max="8" width="15.28515625" style="4" customWidth="1"/>
    <col min="9" max="9" width="9.7109375" style="4" customWidth="1"/>
    <col min="10" max="10" width="23.140625" style="4" customWidth="1"/>
    <col min="11" max="12" width="9.140625" style="4" customWidth="1"/>
    <col min="13" max="13" width="37.42578125" style="4" customWidth="1"/>
    <col min="14" max="14" width="34.85546875" style="4" customWidth="1"/>
    <col min="15" max="32" width="9.140625" style="4" customWidth="1"/>
    <col min="33" max="33" width="9" style="4" customWidth="1"/>
    <col min="34" max="48" width="9.140625" style="4" customWidth="1"/>
    <col min="49" max="49" width="8.85546875" style="4" customWidth="1"/>
    <col min="50" max="64" width="9.140625" style="4" customWidth="1"/>
    <col min="65" max="65" width="8.140625" style="4" customWidth="1"/>
    <col min="66" max="78" width="9.140625" style="4" customWidth="1"/>
    <col min="79" max="79" width="8.7109375" style="4" customWidth="1"/>
    <col min="80" max="83" width="9.140625" style="4" customWidth="1"/>
    <col min="84" max="84" width="6.42578125" style="4" customWidth="1"/>
    <col min="85" max="85" width="5.5703125" style="4" customWidth="1"/>
    <col min="86" max="86" width="0.140625" style="4" customWidth="1"/>
    <col min="87" max="87" width="4" style="4" customWidth="1"/>
    <col min="88" max="88" width="5.42578125" style="4" customWidth="1"/>
    <col min="89" max="89" width="6.85546875" style="4" customWidth="1"/>
    <col min="90" max="90" width="6.7109375" style="4" customWidth="1"/>
    <col min="91" max="91" width="8.5703125" style="4" customWidth="1"/>
    <col min="92" max="92" width="14.85546875" style="4" customWidth="1"/>
    <col min="93" max="93" width="40.42578125" style="4" customWidth="1"/>
    <col min="94" max="94" width="32.85546875" style="4" customWidth="1"/>
    <col min="95" max="95" width="20.42578125" style="4" customWidth="1"/>
    <col min="96" max="96" width="0.42578125" style="4" customWidth="1"/>
    <col min="97" max="16384" width="9.140625" style="4"/>
  </cols>
  <sheetData>
    <row r="1" spans="1:96" s="8" customFormat="1" ht="15.75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96" s="8" customFormat="1" ht="15.75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96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96" s="5" customFormat="1" ht="12.75">
      <c r="A4" s="99" t="s">
        <v>54</v>
      </c>
      <c r="B4" s="99" t="s">
        <v>11</v>
      </c>
      <c r="C4" s="99" t="s">
        <v>12</v>
      </c>
      <c r="D4" s="99" t="s">
        <v>82</v>
      </c>
      <c r="E4" s="100" t="s">
        <v>104</v>
      </c>
      <c r="F4" s="99" t="s">
        <v>13</v>
      </c>
      <c r="G4" s="99"/>
      <c r="H4" s="99"/>
      <c r="I4" s="9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96" s="5" customFormat="1" ht="90.6" customHeight="1">
      <c r="A5" s="100"/>
      <c r="B5" s="100"/>
      <c r="C5" s="100"/>
      <c r="D5" s="100"/>
      <c r="E5" s="114"/>
      <c r="F5" s="57" t="s">
        <v>122</v>
      </c>
      <c r="G5" s="57" t="s">
        <v>123</v>
      </c>
      <c r="H5" s="57" t="s">
        <v>124</v>
      </c>
      <c r="I5" s="57" t="s">
        <v>14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96" s="5" customFormat="1" ht="12">
      <c r="A6" s="12">
        <v>1</v>
      </c>
      <c r="B6" s="12">
        <v>2</v>
      </c>
      <c r="C6" s="12">
        <v>3</v>
      </c>
      <c r="D6" s="12">
        <v>4</v>
      </c>
      <c r="E6" s="14" t="s">
        <v>105</v>
      </c>
      <c r="F6" s="12">
        <v>5</v>
      </c>
      <c r="G6" s="12">
        <v>6</v>
      </c>
      <c r="H6" s="12">
        <v>7</v>
      </c>
      <c r="I6" s="12">
        <v>8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96" s="6" customFormat="1" ht="12">
      <c r="A7" s="32" t="s">
        <v>55</v>
      </c>
      <c r="B7" s="33" t="s">
        <v>56</v>
      </c>
      <c r="C7" s="32">
        <v>26000</v>
      </c>
      <c r="D7" s="32" t="s">
        <v>15</v>
      </c>
      <c r="E7" s="32"/>
      <c r="F7" s="34">
        <f>F9+F10+F11+F14</f>
        <v>53981595.909999996</v>
      </c>
      <c r="G7" s="34">
        <f>G9+G10+G11+G14</f>
        <v>22527015</v>
      </c>
      <c r="H7" s="34">
        <f>H9+H10+H11+H14</f>
        <v>16148714.999999998</v>
      </c>
      <c r="I7" s="33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96" s="5" customFormat="1" ht="12">
      <c r="A8" s="12"/>
      <c r="B8" s="37" t="s">
        <v>18</v>
      </c>
      <c r="C8" s="12"/>
      <c r="D8" s="12"/>
      <c r="E8" s="12"/>
      <c r="F8" s="13"/>
      <c r="G8" s="13"/>
      <c r="H8" s="13"/>
      <c r="I8" s="1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96" s="5" customFormat="1" ht="99.75" customHeight="1">
      <c r="A9" s="12" t="s">
        <v>57</v>
      </c>
      <c r="B9" s="15" t="s">
        <v>83</v>
      </c>
      <c r="C9" s="12">
        <v>26100</v>
      </c>
      <c r="D9" s="12" t="s">
        <v>15</v>
      </c>
      <c r="E9" s="12"/>
      <c r="F9" s="13"/>
      <c r="G9" s="13"/>
      <c r="H9" s="13"/>
      <c r="I9" s="13"/>
      <c r="J9" s="16"/>
      <c r="K9" s="16"/>
      <c r="L9" s="16"/>
      <c r="M9" s="6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6" s="5" customFormat="1" ht="43.5" customHeight="1">
      <c r="A10" s="12" t="s">
        <v>58</v>
      </c>
      <c r="B10" s="15" t="s">
        <v>84</v>
      </c>
      <c r="C10" s="12">
        <v>26200</v>
      </c>
      <c r="D10" s="12" t="s">
        <v>15</v>
      </c>
      <c r="E10" s="12"/>
      <c r="F10" s="61">
        <v>1409891.77</v>
      </c>
      <c r="G10" s="61">
        <v>1544969.2</v>
      </c>
      <c r="H10" s="61">
        <v>1612801.17</v>
      </c>
      <c r="I10" s="13"/>
      <c r="J10" s="39">
        <v>1300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>
        <v>1300</v>
      </c>
      <c r="AG10" s="16"/>
    </row>
    <row r="11" spans="1:96" s="5" customFormat="1" ht="41.25" customHeight="1">
      <c r="A11" s="12" t="s">
        <v>59</v>
      </c>
      <c r="B11" s="15" t="s">
        <v>85</v>
      </c>
      <c r="C11" s="12">
        <v>26300</v>
      </c>
      <c r="D11" s="12" t="s">
        <v>15</v>
      </c>
      <c r="E11" s="12"/>
      <c r="F11" s="38">
        <f>+F12</f>
        <v>338799.38</v>
      </c>
      <c r="G11" s="38">
        <f>G12+G13</f>
        <v>0</v>
      </c>
      <c r="H11" s="38">
        <f>H12+H13</f>
        <v>0</v>
      </c>
      <c r="I11" s="13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13">
        <v>1100.02</v>
      </c>
      <c r="AG11" s="113"/>
    </row>
    <row r="12" spans="1:96" s="11" customFormat="1" ht="12.6" customHeight="1">
      <c r="A12" s="12" t="s">
        <v>100</v>
      </c>
      <c r="B12" s="15" t="s">
        <v>64</v>
      </c>
      <c r="C12" s="12">
        <v>26310</v>
      </c>
      <c r="D12" s="12" t="s">
        <v>15</v>
      </c>
      <c r="E12" s="12"/>
      <c r="F12" s="38">
        <v>338799.38</v>
      </c>
      <c r="G12" s="40"/>
      <c r="H12" s="40"/>
      <c r="I12" s="13"/>
      <c r="J12" s="22" t="s">
        <v>119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</row>
    <row r="13" spans="1:96" s="11" customFormat="1" ht="15" customHeight="1">
      <c r="A13" s="12" t="s">
        <v>101</v>
      </c>
      <c r="B13" s="15" t="s">
        <v>66</v>
      </c>
      <c r="C13" s="12">
        <v>26320</v>
      </c>
      <c r="D13" s="12" t="s">
        <v>15</v>
      </c>
      <c r="E13" s="12"/>
      <c r="F13" s="40">
        <v>0</v>
      </c>
      <c r="G13" s="40">
        <v>0</v>
      </c>
      <c r="H13" s="40">
        <v>0</v>
      </c>
      <c r="I13" s="13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96" s="5" customFormat="1" ht="42" customHeight="1">
      <c r="A14" s="12" t="s">
        <v>60</v>
      </c>
      <c r="B14" s="15" t="s">
        <v>86</v>
      </c>
      <c r="C14" s="12">
        <v>26400</v>
      </c>
      <c r="D14" s="12" t="s">
        <v>15</v>
      </c>
      <c r="E14" s="12"/>
      <c r="F14" s="25">
        <f>+F15+F18+F24</f>
        <v>52232904.759999998</v>
      </c>
      <c r="G14" s="25">
        <f>G15+G18+G24</f>
        <v>20982045.800000001</v>
      </c>
      <c r="H14" s="25">
        <f>H15+H18+H24</f>
        <v>14535913.829999998</v>
      </c>
      <c r="I14" s="13"/>
      <c r="J14" s="109" t="s">
        <v>107</v>
      </c>
      <c r="K14" s="110"/>
      <c r="L14" s="110"/>
      <c r="M14" s="110"/>
      <c r="N14" s="11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11" t="s">
        <v>114</v>
      </c>
      <c r="AG14" s="111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</row>
    <row r="15" spans="1:96" s="5" customFormat="1" ht="42" customHeight="1">
      <c r="A15" s="12" t="s">
        <v>61</v>
      </c>
      <c r="B15" s="15" t="s">
        <v>62</v>
      </c>
      <c r="C15" s="12">
        <v>26410</v>
      </c>
      <c r="D15" s="12" t="s">
        <v>15</v>
      </c>
      <c r="E15" s="12"/>
      <c r="F15" s="61">
        <f>+F16+F17</f>
        <v>4753703.92</v>
      </c>
      <c r="G15" s="61">
        <f>+G16+G17</f>
        <v>5011070.8</v>
      </c>
      <c r="H15" s="61">
        <f>+H16+H17</f>
        <v>5087438.8299999991</v>
      </c>
      <c r="I15" s="13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6"/>
    </row>
    <row r="16" spans="1:96" s="5" customFormat="1" ht="12">
      <c r="A16" s="12" t="s">
        <v>63</v>
      </c>
      <c r="B16" s="15" t="s">
        <v>64</v>
      </c>
      <c r="C16" s="12">
        <v>26411</v>
      </c>
      <c r="D16" s="12" t="s">
        <v>15</v>
      </c>
      <c r="E16" s="12"/>
      <c r="F16" s="61">
        <v>0</v>
      </c>
      <c r="G16" s="72">
        <v>0</v>
      </c>
      <c r="H16" s="72"/>
      <c r="I16" s="13"/>
      <c r="J16" s="109" t="s">
        <v>109</v>
      </c>
      <c r="K16" s="110"/>
      <c r="L16" s="110"/>
      <c r="M16" s="110"/>
      <c r="N16" s="110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2" t="s">
        <v>113</v>
      </c>
      <c r="AG16" s="112"/>
    </row>
    <row r="17" spans="1:33" s="5" customFormat="1" ht="12">
      <c r="A17" s="12" t="s">
        <v>65</v>
      </c>
      <c r="B17" s="15" t="s">
        <v>66</v>
      </c>
      <c r="C17" s="12">
        <v>26412</v>
      </c>
      <c r="D17" s="12" t="s">
        <v>15</v>
      </c>
      <c r="E17" s="12"/>
      <c r="F17" s="61">
        <v>4753703.92</v>
      </c>
      <c r="G17" s="61">
        <v>5011070.8</v>
      </c>
      <c r="H17" s="61">
        <v>5087438.8299999991</v>
      </c>
      <c r="I17" s="13"/>
      <c r="J17" s="2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5" customFormat="1" ht="39.75" customHeight="1">
      <c r="A18" s="12" t="s">
        <v>67</v>
      </c>
      <c r="B18" s="15" t="s">
        <v>68</v>
      </c>
      <c r="C18" s="12">
        <v>26420</v>
      </c>
      <c r="D18" s="12" t="s">
        <v>15</v>
      </c>
      <c r="E18" s="12"/>
      <c r="F18" s="61">
        <f>F19+F20</f>
        <v>47477424.209999993</v>
      </c>
      <c r="G18" s="61">
        <f>G19+G20</f>
        <v>15970975</v>
      </c>
      <c r="H18" s="61">
        <f>H19+H20</f>
        <v>9448475</v>
      </c>
      <c r="I18" s="1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5" customFormat="1" ht="12">
      <c r="A19" s="12" t="s">
        <v>69</v>
      </c>
      <c r="B19" s="15" t="s">
        <v>64</v>
      </c>
      <c r="C19" s="12">
        <v>26421</v>
      </c>
      <c r="D19" s="12" t="s">
        <v>15</v>
      </c>
      <c r="E19" s="12"/>
      <c r="F19" s="61"/>
      <c r="G19" s="61"/>
      <c r="H19" s="61"/>
      <c r="I19" s="13"/>
      <c r="J19" s="109" t="s">
        <v>108</v>
      </c>
      <c r="K19" s="110"/>
      <c r="L19" s="110"/>
      <c r="M19" s="110"/>
      <c r="N19" s="11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v>9</v>
      </c>
      <c r="AG19" s="16"/>
    </row>
    <row r="20" spans="1:33" s="5" customFormat="1" ht="12">
      <c r="A20" s="12" t="s">
        <v>70</v>
      </c>
      <c r="B20" s="15" t="s">
        <v>66</v>
      </c>
      <c r="C20" s="12">
        <v>26422</v>
      </c>
      <c r="D20" s="12" t="s">
        <v>15</v>
      </c>
      <c r="E20" s="12"/>
      <c r="F20" s="61">
        <v>47477424.209999993</v>
      </c>
      <c r="G20" s="61">
        <v>15970975</v>
      </c>
      <c r="H20" s="61">
        <v>9448475</v>
      </c>
      <c r="I20" s="1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5" customFormat="1" ht="12">
      <c r="A21" s="64"/>
      <c r="B21" s="69" t="s">
        <v>132</v>
      </c>
      <c r="C21" s="64" t="s">
        <v>129</v>
      </c>
      <c r="D21" s="64" t="s">
        <v>15</v>
      </c>
      <c r="E21" s="64" t="s">
        <v>126</v>
      </c>
      <c r="F21" s="61">
        <v>6410800</v>
      </c>
      <c r="G21" s="61"/>
      <c r="H21" s="61"/>
      <c r="I21" s="71"/>
    </row>
    <row r="22" spans="1:33" s="5" customFormat="1" ht="24">
      <c r="A22" s="64"/>
      <c r="B22" s="69" t="s">
        <v>134</v>
      </c>
      <c r="C22" s="64" t="s">
        <v>130</v>
      </c>
      <c r="D22" s="64" t="s">
        <v>15</v>
      </c>
      <c r="E22" s="64" t="s">
        <v>127</v>
      </c>
      <c r="F22" s="61">
        <v>2193400</v>
      </c>
      <c r="G22" s="61"/>
      <c r="H22" s="61"/>
      <c r="I22" s="71"/>
    </row>
    <row r="23" spans="1:33" s="5" customFormat="1" ht="12">
      <c r="A23" s="64"/>
      <c r="B23" s="69" t="s">
        <v>133</v>
      </c>
      <c r="C23" s="64" t="s">
        <v>131</v>
      </c>
      <c r="D23" s="64" t="s">
        <v>15</v>
      </c>
      <c r="E23" s="64" t="s">
        <v>128</v>
      </c>
      <c r="F23" s="61">
        <v>22729300</v>
      </c>
      <c r="G23" s="61"/>
      <c r="H23" s="61"/>
      <c r="I23" s="71"/>
    </row>
    <row r="24" spans="1:33" s="5" customFormat="1" ht="12">
      <c r="A24" s="12" t="s">
        <v>71</v>
      </c>
      <c r="B24" s="13" t="s">
        <v>72</v>
      </c>
      <c r="C24" s="12">
        <v>26450</v>
      </c>
      <c r="D24" s="12" t="s">
        <v>15</v>
      </c>
      <c r="E24" s="12"/>
      <c r="F24" s="61">
        <f>+F26</f>
        <v>1776.63</v>
      </c>
      <c r="G24" s="61">
        <f>G25+G26</f>
        <v>0</v>
      </c>
      <c r="H24" s="61">
        <f>H25+H26</f>
        <v>0</v>
      </c>
      <c r="I24" s="1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5" customFormat="1" ht="12">
      <c r="A25" s="12" t="s">
        <v>73</v>
      </c>
      <c r="B25" s="15" t="s">
        <v>64</v>
      </c>
      <c r="C25" s="12"/>
      <c r="D25" s="12"/>
      <c r="E25" s="12"/>
      <c r="F25" s="61"/>
      <c r="G25" s="61">
        <v>0</v>
      </c>
      <c r="H25" s="61">
        <v>0</v>
      </c>
      <c r="I25" s="1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5" customFormat="1" ht="12">
      <c r="A26" s="12" t="s">
        <v>74</v>
      </c>
      <c r="B26" s="15" t="s">
        <v>66</v>
      </c>
      <c r="C26" s="12"/>
      <c r="D26" s="12"/>
      <c r="E26" s="12"/>
      <c r="F26" s="61">
        <v>1776.63</v>
      </c>
      <c r="G26" s="61"/>
      <c r="H26" s="61"/>
      <c r="I26" s="1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5" customFormat="1" ht="38.25" customHeight="1">
      <c r="A27" s="84" t="s">
        <v>75</v>
      </c>
      <c r="B27" s="15" t="s">
        <v>76</v>
      </c>
      <c r="C27" s="12">
        <v>26500</v>
      </c>
      <c r="D27" s="12" t="s">
        <v>15</v>
      </c>
      <c r="E27" s="12"/>
      <c r="F27" s="61">
        <f>+F28</f>
        <v>0</v>
      </c>
      <c r="G27" s="61">
        <f>+G28</f>
        <v>0</v>
      </c>
      <c r="H27" s="61">
        <f>+H28</f>
        <v>0</v>
      </c>
      <c r="I27" s="13"/>
      <c r="J27" s="26" t="s">
        <v>111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5" customFormat="1" ht="12">
      <c r="A28" s="98"/>
      <c r="B28" s="104" t="s">
        <v>77</v>
      </c>
      <c r="C28" s="95">
        <v>26510</v>
      </c>
      <c r="D28" s="12"/>
      <c r="E28" s="12"/>
      <c r="F28" s="25">
        <f>F29+F30+F31</f>
        <v>0</v>
      </c>
      <c r="G28" s="25">
        <f>G29+G30+G31</f>
        <v>0</v>
      </c>
      <c r="H28" s="25">
        <f>H29+H30+H31</f>
        <v>0</v>
      </c>
      <c r="I28" s="1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5" customFormat="1" ht="12">
      <c r="A29" s="98"/>
      <c r="B29" s="105"/>
      <c r="C29" s="96"/>
      <c r="D29" s="62">
        <v>2022</v>
      </c>
      <c r="E29" s="12"/>
      <c r="F29" s="25">
        <f>+F19+F16</f>
        <v>0</v>
      </c>
      <c r="G29" s="25"/>
      <c r="H29" s="25"/>
      <c r="I29" s="13"/>
      <c r="J29" s="27" t="s">
        <v>110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5" customFormat="1" ht="12">
      <c r="A30" s="98"/>
      <c r="B30" s="105"/>
      <c r="C30" s="96"/>
      <c r="D30" s="62">
        <v>2023</v>
      </c>
      <c r="E30" s="12"/>
      <c r="F30" s="25"/>
      <c r="G30" s="25">
        <f>G16+G19+G25</f>
        <v>0</v>
      </c>
      <c r="H30" s="25"/>
      <c r="I30" s="1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5" customFormat="1" ht="12">
      <c r="A31" s="85"/>
      <c r="B31" s="106"/>
      <c r="C31" s="97"/>
      <c r="D31" s="62">
        <v>2024</v>
      </c>
      <c r="E31" s="12"/>
      <c r="F31" s="25"/>
      <c r="G31" s="25"/>
      <c r="H31" s="25">
        <f>H16+H19+H25</f>
        <v>0</v>
      </c>
      <c r="I31" s="1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5" customFormat="1" ht="42" customHeight="1">
      <c r="A32" s="84" t="s">
        <v>78</v>
      </c>
      <c r="B32" s="15" t="s">
        <v>79</v>
      </c>
      <c r="C32" s="12">
        <v>26600</v>
      </c>
      <c r="D32" s="62" t="s">
        <v>15</v>
      </c>
      <c r="E32" s="12"/>
      <c r="F32" s="25">
        <f>+F17+F20+F24</f>
        <v>52232904.759999998</v>
      </c>
      <c r="G32" s="25">
        <f>+G35</f>
        <v>20982045.800000001</v>
      </c>
      <c r="H32" s="25">
        <f>+H36</f>
        <v>14535913.829999998</v>
      </c>
      <c r="I32" s="1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5" customFormat="1" ht="12">
      <c r="A33" s="98"/>
      <c r="B33" s="104" t="s">
        <v>77</v>
      </c>
      <c r="C33" s="95">
        <v>26610</v>
      </c>
      <c r="D33" s="62"/>
      <c r="E33" s="12"/>
      <c r="F33" s="25">
        <f>F34+F35+F36</f>
        <v>52232904.759999998</v>
      </c>
      <c r="G33" s="25">
        <f>+G35</f>
        <v>20982045.800000001</v>
      </c>
      <c r="H33" s="25">
        <f>+H36</f>
        <v>14535913.829999998</v>
      </c>
      <c r="I33" s="1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5" customFormat="1" ht="12">
      <c r="A34" s="98"/>
      <c r="B34" s="105"/>
      <c r="C34" s="96"/>
      <c r="D34" s="62">
        <v>2022</v>
      </c>
      <c r="E34" s="12"/>
      <c r="F34" s="25">
        <f>+F17+F20+F26</f>
        <v>52232904.759999998</v>
      </c>
      <c r="G34" s="25"/>
      <c r="H34" s="25"/>
      <c r="I34" s="1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5" customFormat="1" ht="12">
      <c r="A35" s="98"/>
      <c r="B35" s="105"/>
      <c r="C35" s="96"/>
      <c r="D35" s="62">
        <v>2023</v>
      </c>
      <c r="E35" s="12"/>
      <c r="F35" s="25"/>
      <c r="G35" s="25">
        <f>+G17+G20</f>
        <v>20982045.800000001</v>
      </c>
      <c r="H35" s="25"/>
      <c r="I35" s="1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5" customFormat="1" ht="12">
      <c r="A36" s="85"/>
      <c r="B36" s="106"/>
      <c r="C36" s="97"/>
      <c r="D36" s="62">
        <v>2024</v>
      </c>
      <c r="E36" s="12"/>
      <c r="F36" s="25"/>
      <c r="G36" s="25"/>
      <c r="H36" s="25">
        <f>+H17+H20</f>
        <v>14535913.829999998</v>
      </c>
      <c r="I36" s="1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5" customFormat="1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5" customFormat="1" ht="16.5" customHeight="1">
      <c r="A38" s="107" t="s">
        <v>139</v>
      </c>
      <c r="B38" s="108"/>
      <c r="C38" s="17"/>
      <c r="D38" s="18"/>
      <c r="E38" s="17"/>
      <c r="F38" s="16"/>
      <c r="G38" s="102" t="s">
        <v>140</v>
      </c>
      <c r="H38" s="10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5" customFormat="1" ht="12">
      <c r="A39" s="108"/>
      <c r="B39" s="108"/>
      <c r="C39" s="17"/>
      <c r="D39" s="19" t="s">
        <v>106</v>
      </c>
      <c r="E39" s="19"/>
      <c r="F39" s="16"/>
      <c r="G39" s="103" t="s">
        <v>97</v>
      </c>
      <c r="H39" s="10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5" customFormat="1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5" customFormat="1" ht="20.25" customHeight="1">
      <c r="A41" s="101" t="s">
        <v>102</v>
      </c>
      <c r="B41" s="101"/>
      <c r="C41" s="101"/>
      <c r="D41" s="101"/>
      <c r="E41" s="28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5" customFormat="1" ht="12">
      <c r="A42" s="2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5" customFormat="1" ht="12">
      <c r="A43" s="94" t="s">
        <v>138</v>
      </c>
      <c r="B43" s="9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9" customFormat="1" ht="6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idden="1"/>
    <row r="46" spans="1:33" hidden="1"/>
    <row r="47" spans="1:33" hidden="1"/>
    <row r="48" spans="1:3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t="16.5" hidden="1" customHeight="1"/>
  </sheetData>
  <mergeCells count="25">
    <mergeCell ref="J14:N14"/>
    <mergeCell ref="J16:N16"/>
    <mergeCell ref="J19:N19"/>
    <mergeCell ref="F4:I4"/>
    <mergeCell ref="B28:B31"/>
    <mergeCell ref="AF14:AG14"/>
    <mergeCell ref="AF16:AG16"/>
    <mergeCell ref="AF11:AG11"/>
    <mergeCell ref="E4:E5"/>
    <mergeCell ref="A32:A36"/>
    <mergeCell ref="A4:A5"/>
    <mergeCell ref="G39:H39"/>
    <mergeCell ref="B33:B36"/>
    <mergeCell ref="D4:D5"/>
    <mergeCell ref="A38:B39"/>
    <mergeCell ref="A43:B43"/>
    <mergeCell ref="C33:C36"/>
    <mergeCell ref="A1:I1"/>
    <mergeCell ref="A2:I2"/>
    <mergeCell ref="A27:A31"/>
    <mergeCell ref="B4:B5"/>
    <mergeCell ref="C28:C31"/>
    <mergeCell ref="A41:D41"/>
    <mergeCell ref="G38:H38"/>
    <mergeCell ref="C4:C5"/>
  </mergeCells>
  <hyperlinks>
    <hyperlink ref="B26" r:id="rId1" display="garantf1://12088083.0/"/>
    <hyperlink ref="B25" r:id="rId2" display="garantf1://70253464.0/"/>
    <hyperlink ref="B20" r:id="rId3" display="garantf1://12088083.0/"/>
    <hyperlink ref="B19" r:id="rId4" display="garantf1://70253464.0/"/>
    <hyperlink ref="B32" r:id="rId5" display="garantf1://12088083.0/"/>
    <hyperlink ref="B27" r:id="rId6" display="garantf1://70253464.0/"/>
    <hyperlink ref="B18" r:id="rId7" display="garantf1://12012604.78111/"/>
    <hyperlink ref="B17" r:id="rId8" display="garantf1://12088083.0/"/>
    <hyperlink ref="B16" r:id="rId9" display="garantf1://70253464.0/"/>
    <hyperlink ref="B13" r:id="rId10" display="garantf1://12088083.0/"/>
    <hyperlink ref="B12" r:id="rId11" display="garantf1://70253464.0/"/>
  </hyperlinks>
  <pageMargins left="0.78740157480314965" right="0.78740157480314965" top="0.59055118110236227" bottom="0.39370078740157483" header="0.31496062992125984" footer="0.31496062992125984"/>
  <pageSetup paperSize="9" scale="97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стр</vt:lpstr>
      <vt:lpstr>4-5 стр</vt:lpstr>
      <vt:lpstr>'1-3 стр'!Заголовки_для_печати</vt:lpstr>
      <vt:lpstr>'4-5 стр'!Заголовки_для_печати</vt:lpstr>
      <vt:lpstr>'1-3 стр'!Область_печати</vt:lpstr>
      <vt:lpstr>'4-5 стр'!Область_печати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Ланговая С. Ю.</dc:creator>
  <cp:lastModifiedBy>Школа57</cp:lastModifiedBy>
  <cp:lastPrinted>2022-04-01T07:07:32Z</cp:lastPrinted>
  <dcterms:created xsi:type="dcterms:W3CDTF">2020-01-09T08:16:47Z</dcterms:created>
  <dcterms:modified xsi:type="dcterms:W3CDTF">2022-05-05T05:44:44Z</dcterms:modified>
</cp:coreProperties>
</file>